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2992" windowHeight="10824"/>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0" i="1" l="1"/>
  <c r="I50" i="1"/>
  <c r="B51" i="1"/>
  <c r="C51" i="1"/>
  <c r="F51" i="1"/>
  <c r="G51" i="1"/>
  <c r="J51" i="1"/>
  <c r="K51" i="1"/>
  <c r="E52" i="1"/>
  <c r="I52" i="1"/>
  <c r="B53" i="1"/>
  <c r="C53" i="1"/>
  <c r="F53" i="1"/>
  <c r="G53" i="1"/>
  <c r="J53" i="1"/>
  <c r="K53" i="1"/>
  <c r="E54" i="1"/>
  <c r="I54" i="1"/>
  <c r="B55" i="1"/>
  <c r="C55" i="1"/>
  <c r="F55" i="1"/>
  <c r="G55" i="1"/>
  <c r="J55" i="1"/>
  <c r="K55" i="1"/>
  <c r="E56" i="1"/>
  <c r="I56" i="1"/>
  <c r="B57" i="1"/>
  <c r="C57" i="1"/>
  <c r="F57" i="1"/>
  <c r="G57" i="1"/>
  <c r="J57" i="1"/>
  <c r="K57" i="1"/>
  <c r="E58" i="1"/>
  <c r="I58" i="1"/>
  <c r="B59" i="1"/>
  <c r="C59" i="1"/>
  <c r="F59" i="1"/>
  <c r="G59" i="1"/>
  <c r="J59" i="1"/>
  <c r="K59" i="1"/>
  <c r="E60" i="1"/>
  <c r="I60" i="1"/>
  <c r="B61" i="1"/>
  <c r="C61" i="1"/>
  <c r="F61" i="1"/>
  <c r="G61" i="1"/>
  <c r="J61" i="1"/>
  <c r="K61" i="1"/>
  <c r="E63" i="1"/>
  <c r="K63" i="1"/>
  <c r="D64" i="1"/>
  <c r="E64" i="1"/>
  <c r="I64" i="1"/>
  <c r="K64" i="1"/>
  <c r="E65" i="1"/>
  <c r="K65" i="1"/>
  <c r="D66" i="1"/>
  <c r="E66" i="1"/>
  <c r="I66" i="1"/>
  <c r="K66" i="1"/>
  <c r="E49" i="1"/>
  <c r="F49" i="1"/>
  <c r="I49" i="1"/>
  <c r="J49" i="1"/>
  <c r="J21" i="1"/>
  <c r="J66" i="1" s="1"/>
  <c r="F21" i="1"/>
  <c r="F66" i="1" s="1"/>
  <c r="J20" i="1"/>
  <c r="F20" i="1"/>
  <c r="J19" i="1"/>
  <c r="J64" i="1" s="1"/>
  <c r="F19" i="1"/>
  <c r="F64" i="1" s="1"/>
  <c r="J18" i="1"/>
  <c r="F18" i="1"/>
  <c r="B48" i="1"/>
  <c r="C48" i="1"/>
  <c r="D48" i="1"/>
  <c r="E48" i="1"/>
  <c r="F48" i="1"/>
  <c r="G48" i="1"/>
  <c r="H48" i="1"/>
  <c r="I48" i="1"/>
  <c r="J48" i="1"/>
  <c r="A49" i="1"/>
  <c r="L49" i="1"/>
  <c r="C49" i="1" s="1"/>
  <c r="A50" i="1"/>
  <c r="L50" i="1"/>
  <c r="B50" i="1" s="1"/>
  <c r="A51" i="1"/>
  <c r="L51" i="1"/>
  <c r="D51" i="1" s="1"/>
  <c r="A52" i="1"/>
  <c r="L52" i="1"/>
  <c r="B52" i="1" s="1"/>
  <c r="A53" i="1"/>
  <c r="L53" i="1"/>
  <c r="D53" i="1" s="1"/>
  <c r="A54" i="1"/>
  <c r="L54" i="1"/>
  <c r="B54" i="1" s="1"/>
  <c r="A55" i="1"/>
  <c r="L55" i="1"/>
  <c r="D55" i="1" s="1"/>
  <c r="A56" i="1"/>
  <c r="L56" i="1"/>
  <c r="B56" i="1" s="1"/>
  <c r="A57" i="1"/>
  <c r="L57" i="1"/>
  <c r="D57" i="1" s="1"/>
  <c r="A58" i="1"/>
  <c r="L58" i="1"/>
  <c r="B58" i="1" s="1"/>
  <c r="A59" i="1"/>
  <c r="L59" i="1"/>
  <c r="D59" i="1" s="1"/>
  <c r="A60" i="1"/>
  <c r="L60" i="1"/>
  <c r="B60" i="1" s="1"/>
  <c r="A61" i="1"/>
  <c r="L61" i="1"/>
  <c r="D61" i="1" s="1"/>
  <c r="A63" i="1"/>
  <c r="L63" i="1"/>
  <c r="B63" i="1" s="1"/>
  <c r="A64" i="1"/>
  <c r="L64" i="1"/>
  <c r="B64" i="1" s="1"/>
  <c r="A65" i="1"/>
  <c r="L65" i="1"/>
  <c r="B65" i="1" s="1"/>
  <c r="A66" i="1"/>
  <c r="L66" i="1"/>
  <c r="B66" i="1" s="1"/>
  <c r="B47" i="1"/>
  <c r="G47" i="1"/>
  <c r="K47" i="1"/>
  <c r="L47" i="1"/>
  <c r="A47" i="1"/>
  <c r="F42" i="1"/>
  <c r="F43" i="1"/>
  <c r="F44" i="1"/>
  <c r="F41" i="1"/>
  <c r="J42" i="1"/>
  <c r="J43" i="1"/>
  <c r="J44" i="1"/>
  <c r="J41" i="1"/>
  <c r="D65" i="1" l="1"/>
  <c r="D63" i="1"/>
  <c r="H60" i="1"/>
  <c r="D58" i="1"/>
  <c r="H56" i="1"/>
  <c r="D54" i="1"/>
  <c r="H52" i="1"/>
  <c r="D50" i="1"/>
  <c r="F63" i="1"/>
  <c r="F65" i="1"/>
  <c r="B49" i="1"/>
  <c r="H49" i="1"/>
  <c r="D49" i="1"/>
  <c r="H66" i="1"/>
  <c r="C66" i="1"/>
  <c r="H65" i="1"/>
  <c r="C65" i="1"/>
  <c r="H64" i="1"/>
  <c r="C64" i="1"/>
  <c r="H63" i="1"/>
  <c r="C63" i="1"/>
  <c r="I61" i="1"/>
  <c r="E61" i="1"/>
  <c r="K60" i="1"/>
  <c r="G60" i="1"/>
  <c r="C60" i="1"/>
  <c r="I59" i="1"/>
  <c r="E59" i="1"/>
  <c r="K58" i="1"/>
  <c r="G58" i="1"/>
  <c r="C58" i="1"/>
  <c r="I57" i="1"/>
  <c r="E57" i="1"/>
  <c r="K56" i="1"/>
  <c r="G56" i="1"/>
  <c r="C56" i="1"/>
  <c r="I55" i="1"/>
  <c r="E55" i="1"/>
  <c r="K54" i="1"/>
  <c r="G54" i="1"/>
  <c r="C54" i="1"/>
  <c r="I53" i="1"/>
  <c r="E53" i="1"/>
  <c r="K52" i="1"/>
  <c r="G52" i="1"/>
  <c r="C52" i="1"/>
  <c r="I51" i="1"/>
  <c r="E51" i="1"/>
  <c r="K50" i="1"/>
  <c r="G50" i="1"/>
  <c r="C50" i="1"/>
  <c r="I65" i="1"/>
  <c r="I63" i="1"/>
  <c r="D60" i="1"/>
  <c r="H58" i="1"/>
  <c r="D56" i="1"/>
  <c r="H54" i="1"/>
  <c r="D52" i="1"/>
  <c r="H50" i="1"/>
  <c r="J63" i="1"/>
  <c r="J65" i="1"/>
  <c r="K49" i="1"/>
  <c r="G49" i="1"/>
  <c r="G66" i="1"/>
  <c r="G65" i="1"/>
  <c r="G64" i="1"/>
  <c r="G63" i="1"/>
  <c r="H61" i="1"/>
  <c r="J60" i="1"/>
  <c r="F60" i="1"/>
  <c r="H59" i="1"/>
  <c r="J58" i="1"/>
  <c r="F58" i="1"/>
  <c r="H57" i="1"/>
  <c r="J56" i="1"/>
  <c r="F56" i="1"/>
  <c r="H55" i="1"/>
  <c r="J54" i="1"/>
  <c r="F54" i="1"/>
  <c r="H53" i="1"/>
  <c r="J52" i="1"/>
  <c r="F52" i="1"/>
  <c r="H51" i="1"/>
  <c r="J50" i="1"/>
  <c r="F50" i="1"/>
</calcChain>
</file>

<file path=xl/sharedStrings.xml><?xml version="1.0" encoding="utf-8"?>
<sst xmlns="http://schemas.openxmlformats.org/spreadsheetml/2006/main" count="90" uniqueCount="54">
  <si>
    <t>被害状況（速報報告）</t>
  </si>
  <si>
    <t>市町村名</t>
  </si>
  <si>
    <t>人的被害(人)</t>
  </si>
  <si>
    <t>住家被害(棟)</t>
  </si>
  <si>
    <t>死亡</t>
  </si>
  <si>
    <t>重傷</t>
  </si>
  <si>
    <t>軽傷</t>
  </si>
  <si>
    <t>計</t>
  </si>
  <si>
    <t>全壊</t>
  </si>
  <si>
    <t>半壊</t>
  </si>
  <si>
    <t>一部破損</t>
  </si>
  <si>
    <t>大阪市</t>
  </si>
  <si>
    <t>豊中市</t>
  </si>
  <si>
    <t>約3</t>
  </si>
  <si>
    <t>約27</t>
  </si>
  <si>
    <t>約1,847</t>
  </si>
  <si>
    <t>約1,877</t>
  </si>
  <si>
    <t>約10</t>
  </si>
  <si>
    <t>吹田市</t>
  </si>
  <si>
    <t>高槻市</t>
  </si>
  <si>
    <t>約131</t>
  </si>
  <si>
    <t>約15,252</t>
  </si>
  <si>
    <t>約15,389</t>
  </si>
  <si>
    <t>守口市</t>
  </si>
  <si>
    <t>枚方市</t>
  </si>
  <si>
    <t>約23</t>
  </si>
  <si>
    <t>約6</t>
  </si>
  <si>
    <t>約4,473</t>
  </si>
  <si>
    <t>約4,479</t>
  </si>
  <si>
    <t>茨木市</t>
  </si>
  <si>
    <t>約68</t>
  </si>
  <si>
    <t>約70</t>
  </si>
  <si>
    <t>約91</t>
  </si>
  <si>
    <t>約13,637</t>
  </si>
  <si>
    <t>約13,731</t>
  </si>
  <si>
    <t>寝屋川市</t>
  </si>
  <si>
    <t>約72</t>
  </si>
  <si>
    <t>箕面市</t>
  </si>
  <si>
    <t>摂津市</t>
  </si>
  <si>
    <t>四條畷市</t>
  </si>
  <si>
    <t>交野市</t>
  </si>
  <si>
    <t>約2</t>
  </si>
  <si>
    <t>約784</t>
  </si>
  <si>
    <t>約785</t>
  </si>
  <si>
    <t>島本町</t>
  </si>
  <si>
    <t>行方不明</t>
    <rPh sb="0" eb="2">
      <t>ユクエ</t>
    </rPh>
    <rPh sb="2" eb="4">
      <t>フメイ</t>
    </rPh>
    <phoneticPr fontId="1"/>
  </si>
  <si>
    <t>人口</t>
    <rPh sb="0" eb="2">
      <t>ジンコウ</t>
    </rPh>
    <phoneticPr fontId="1"/>
  </si>
  <si>
    <t>八幡市</t>
  </si>
  <si>
    <t>京都市</t>
  </si>
  <si>
    <t>城陽市</t>
  </si>
  <si>
    <t>大山崎町</t>
  </si>
  <si>
    <t>非住家被害(棟)</t>
    <phoneticPr fontId="1"/>
  </si>
  <si>
    <t>人口を150,000人としたときの被害状況</t>
    <rPh sb="0" eb="2">
      <t>ジンコウ</t>
    </rPh>
    <rPh sb="10" eb="11">
      <t>ニン</t>
    </rPh>
    <rPh sb="17" eb="19">
      <t>ヒガイ</t>
    </rPh>
    <rPh sb="19" eb="21">
      <t>ジョウキョウ</t>
    </rPh>
    <phoneticPr fontId="1"/>
  </si>
  <si>
    <t>大阪北部を震源とする地震によって災害救助法認定されている市町と京都府の比較</t>
    <rPh sb="28" eb="30">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</si>
</sst>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8" formatCode="#,##0_ "/>
    <numFmt numFmtId="180" formatCode="_-&quot;¥&quot;* #,##0_-;\-&quot;¥&quot;* #,##0_-;_-&quot;¥&quot;* &quot;-&quot;_-;_-@_-"/>
    <numFmt numFmtId="181" formatCode="#,##0;&quot;△&quot;#,##0;&quot;　　　‐&quot;"/>
    <numFmt numFmtId="182" formatCode="0_);[Red]\(0\)"/>
    <numFmt numFmtId="184" formatCode="#,##0_);[Red]\(#,##0\)"/>
  </numFmts>
  <fonts count="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name val="ＭＳ Ｐゴシック"/>
      <family val="3"/>
      <charset val="128"/>
    </font>
    <font>
      <sz val="10"/>
      <color theme="1"/>
      <name val="ＭＳ Ｐゴシック"/>
      <family val="3"/>
      <charset val="128"/>
      <scheme val="minor"/>
    </font>
    <font>
      <sz val="10"/>
      <name val="ＭＳ Ｐゴシック"/>
      <family val="3"/>
      <charset val="128"/>
      <scheme val="minor"/>
    </font>
    <font>
      <sz val="16"/>
      <color theme="1"/>
      <name val="ＭＳ Ｐゴシック"/>
      <family val="2"/>
      <charset val="128"/>
      <scheme val="minor"/>
    </font>
    <font>
      <u/>
      <sz val="16"/>
      <color theme="1"/>
      <name val="ＭＳ Ｐ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2" fillId="0" borderId="0"/>
    <xf numFmtId="6" fontId="2" fillId="0" borderId="0" applyFont="0" applyFill="0" applyBorder="0" applyAlignment="0" applyProtection="0"/>
    <xf numFmtId="0" fontId="3" fillId="0" borderId="0"/>
    <xf numFmtId="180" fontId="3" fillId="0" borderId="0" applyFont="0" applyFill="0" applyBorder="0" applyAlignment="0" applyProtection="0"/>
  </cellStyleXfs>
  <cellXfs count="31">
    <xf numFmtId="0" fontId="0" fillId="0" borderId="0" xfId="0">
      <alignment vertical="center"/>
    </xf>
    <xf numFmtId="0" fontId="0" fillId="0" borderId="0" xfId="0" applyAlignment="1">
      <alignment horizontal="right" vertical="center"/>
    </xf>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4" fillId="0" borderId="6" xfId="0" applyFont="1" applyBorder="1">
      <alignment vertical="center"/>
    </xf>
    <xf numFmtId="0" fontId="4" fillId="0" borderId="6" xfId="0" applyFont="1" applyBorder="1" applyAlignment="1">
      <alignment horizontal="right" vertical="center"/>
    </xf>
    <xf numFmtId="178" fontId="5" fillId="0" borderId="6" xfId="1" applyNumberFormat="1" applyFont="1" applyFill="1" applyBorder="1"/>
    <xf numFmtId="3" fontId="4" fillId="0" borderId="6" xfId="0" applyNumberFormat="1" applyFont="1" applyBorder="1" applyAlignment="1">
      <alignment horizontal="right" vertical="center"/>
    </xf>
    <xf numFmtId="181" fontId="5" fillId="0" borderId="6" xfId="1" applyNumberFormat="1" applyFont="1" applyFill="1" applyBorder="1" applyAlignment="1">
      <alignment vertical="center"/>
    </xf>
    <xf numFmtId="0" fontId="4" fillId="0" borderId="6"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82" fontId="4" fillId="0" borderId="6" xfId="0" applyNumberFormat="1" applyFont="1" applyBorder="1" applyAlignment="1">
      <alignment horizontal="right" vertical="center"/>
    </xf>
    <xf numFmtId="182" fontId="5" fillId="0" borderId="6" xfId="1" applyNumberFormat="1" applyFont="1" applyFill="1" applyBorder="1"/>
    <xf numFmtId="0" fontId="4" fillId="0" borderId="0" xfId="0" applyFont="1" applyFill="1" applyBorder="1">
      <alignment vertical="center"/>
    </xf>
    <xf numFmtId="0" fontId="4" fillId="0" borderId="0" xfId="0" applyFont="1" applyBorder="1">
      <alignment vertical="center"/>
    </xf>
    <xf numFmtId="0" fontId="4" fillId="0" borderId="0" xfId="0" applyFont="1" applyBorder="1" applyAlignment="1">
      <alignment horizontal="right" vertical="center"/>
    </xf>
    <xf numFmtId="3" fontId="4" fillId="0" borderId="0" xfId="0" applyNumberFormat="1" applyFont="1" applyBorder="1" applyAlignment="1">
      <alignment horizontal="right" vertical="center"/>
    </xf>
    <xf numFmtId="181" fontId="5" fillId="0" borderId="0" xfId="1" applyNumberFormat="1" applyFont="1" applyFill="1" applyBorder="1" applyAlignment="1">
      <alignment vertical="center"/>
    </xf>
    <xf numFmtId="0" fontId="6" fillId="0" borderId="0" xfId="0" applyFont="1">
      <alignment vertical="center"/>
    </xf>
    <xf numFmtId="0" fontId="7" fillId="0" borderId="0" xfId="0" applyFont="1">
      <alignment vertical="center"/>
    </xf>
    <xf numFmtId="0" fontId="4" fillId="0" borderId="6" xfId="0" applyFont="1" applyBorder="1" applyAlignment="1">
      <alignment horizontal="center" vertical="center" wrapText="1"/>
    </xf>
    <xf numFmtId="184" fontId="4" fillId="0" borderId="6" xfId="0" applyNumberFormat="1" applyFont="1" applyBorder="1">
      <alignment vertical="center"/>
    </xf>
    <xf numFmtId="184" fontId="4" fillId="0" borderId="0" xfId="0" applyNumberFormat="1" applyFont="1">
      <alignment vertical="center"/>
    </xf>
  </cellXfs>
  <cellStyles count="5">
    <cellStyle name="通貨 2" xfId="2"/>
    <cellStyle name="通貨 3" xfId="4"/>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1"/>
  <sheetViews>
    <sheetView tabSelected="1" topLeftCell="A28" zoomScale="184" zoomScaleNormal="184" workbookViewId="0">
      <selection activeCell="M42" sqref="M42"/>
    </sheetView>
  </sheetViews>
  <sheetFormatPr defaultRowHeight="13.2" x14ac:dyDescent="0.2"/>
  <cols>
    <col min="2" max="10" width="8.44140625" customWidth="1"/>
    <col min="11" max="11" width="7.6640625" customWidth="1"/>
    <col min="12" max="12" width="12.21875" customWidth="1"/>
  </cols>
  <sheetData>
    <row r="1" spans="1:12" s="2" customFormat="1" hidden="1" x14ac:dyDescent="0.2">
      <c r="A1" s="3" t="s">
        <v>0</v>
      </c>
      <c r="B1" s="3"/>
      <c r="C1" s="3"/>
      <c r="D1" s="3"/>
      <c r="E1" s="3"/>
      <c r="F1" s="3"/>
      <c r="G1" s="3"/>
      <c r="H1" s="3"/>
      <c r="I1" s="3"/>
      <c r="J1" s="3"/>
      <c r="K1" s="3"/>
      <c r="L1" s="3"/>
    </row>
    <row r="2" spans="1:12" s="2" customFormat="1" hidden="1" x14ac:dyDescent="0.2">
      <c r="A2" s="12" t="s">
        <v>1</v>
      </c>
      <c r="B2" s="14" t="s">
        <v>2</v>
      </c>
      <c r="C2" s="15"/>
      <c r="D2" s="15"/>
      <c r="E2" s="15"/>
      <c r="F2" s="16"/>
      <c r="G2" s="14" t="s">
        <v>3</v>
      </c>
      <c r="H2" s="15"/>
      <c r="I2" s="15"/>
      <c r="J2" s="16"/>
      <c r="K2" s="17" t="s">
        <v>51</v>
      </c>
      <c r="L2" s="12" t="s">
        <v>46</v>
      </c>
    </row>
    <row r="3" spans="1:12" s="2" customFormat="1" hidden="1" x14ac:dyDescent="0.2">
      <c r="A3" s="13"/>
      <c r="B3" s="5" t="s">
        <v>4</v>
      </c>
      <c r="C3" s="5" t="s">
        <v>45</v>
      </c>
      <c r="D3" s="5" t="s">
        <v>5</v>
      </c>
      <c r="E3" s="5" t="s">
        <v>6</v>
      </c>
      <c r="F3" s="5" t="s">
        <v>7</v>
      </c>
      <c r="G3" s="5" t="s">
        <v>8</v>
      </c>
      <c r="H3" s="5" t="s">
        <v>9</v>
      </c>
      <c r="I3" s="5" t="s">
        <v>10</v>
      </c>
      <c r="J3" s="5" t="s">
        <v>7</v>
      </c>
      <c r="K3" s="18"/>
      <c r="L3" s="13"/>
    </row>
    <row r="4" spans="1:12" s="2" customFormat="1" hidden="1" x14ac:dyDescent="0.15">
      <c r="A4" s="5" t="s">
        <v>19</v>
      </c>
      <c r="B4" s="19">
        <v>2</v>
      </c>
      <c r="C4" s="19">
        <v>0</v>
      </c>
      <c r="D4" s="19">
        <v>1</v>
      </c>
      <c r="E4" s="19">
        <v>39</v>
      </c>
      <c r="F4" s="19">
        <v>42</v>
      </c>
      <c r="G4" s="19">
        <v>6</v>
      </c>
      <c r="H4" s="19">
        <v>131</v>
      </c>
      <c r="I4" s="19">
        <v>15252</v>
      </c>
      <c r="J4" s="19">
        <v>15389</v>
      </c>
      <c r="K4" s="19">
        <v>2</v>
      </c>
      <c r="L4" s="20">
        <v>150249</v>
      </c>
    </row>
    <row r="5" spans="1:12" s="2" customFormat="1" hidden="1" x14ac:dyDescent="0.15">
      <c r="A5" s="5" t="s">
        <v>29</v>
      </c>
      <c r="B5" s="19">
        <v>1</v>
      </c>
      <c r="C5" s="19">
        <v>0</v>
      </c>
      <c r="D5" s="19">
        <v>1</v>
      </c>
      <c r="E5" s="19">
        <v>68</v>
      </c>
      <c r="F5" s="19">
        <v>70</v>
      </c>
      <c r="G5" s="19">
        <v>3</v>
      </c>
      <c r="H5" s="19">
        <v>91</v>
      </c>
      <c r="I5" s="19">
        <v>13637</v>
      </c>
      <c r="J5" s="19">
        <v>13731</v>
      </c>
      <c r="K5" s="19">
        <v>3</v>
      </c>
      <c r="L5" s="20">
        <v>120517</v>
      </c>
    </row>
    <row r="6" spans="1:12" s="2" customFormat="1" hidden="1" x14ac:dyDescent="0.15">
      <c r="A6" s="5" t="s">
        <v>24</v>
      </c>
      <c r="B6" s="19">
        <v>0</v>
      </c>
      <c r="C6" s="19">
        <v>0</v>
      </c>
      <c r="D6" s="19">
        <v>0</v>
      </c>
      <c r="E6" s="19">
        <v>23</v>
      </c>
      <c r="F6" s="19">
        <v>23</v>
      </c>
      <c r="G6" s="19">
        <v>0</v>
      </c>
      <c r="H6" s="19">
        <v>6</v>
      </c>
      <c r="I6" s="19">
        <v>4473</v>
      </c>
      <c r="J6" s="19">
        <v>4479</v>
      </c>
      <c r="K6" s="19">
        <v>0</v>
      </c>
      <c r="L6" s="20">
        <v>170328</v>
      </c>
    </row>
    <row r="7" spans="1:12" s="2" customFormat="1" hidden="1" x14ac:dyDescent="0.15">
      <c r="A7" s="5" t="s">
        <v>37</v>
      </c>
      <c r="B7" s="19">
        <v>1</v>
      </c>
      <c r="C7" s="19">
        <v>0</v>
      </c>
      <c r="D7" s="19">
        <v>2</v>
      </c>
      <c r="E7" s="19">
        <v>4</v>
      </c>
      <c r="F7" s="19">
        <v>7</v>
      </c>
      <c r="G7" s="19">
        <v>0</v>
      </c>
      <c r="H7" s="19">
        <v>12</v>
      </c>
      <c r="I7" s="19">
        <v>457</v>
      </c>
      <c r="J7" s="19">
        <v>469</v>
      </c>
      <c r="K7" s="19">
        <v>73</v>
      </c>
      <c r="L7" s="20">
        <v>58673</v>
      </c>
    </row>
    <row r="8" spans="1:12" s="2" customFormat="1" hidden="1" x14ac:dyDescent="0.15">
      <c r="A8" s="5" t="s">
        <v>18</v>
      </c>
      <c r="B8" s="19">
        <v>0</v>
      </c>
      <c r="C8" s="19">
        <v>0</v>
      </c>
      <c r="D8" s="19">
        <v>4</v>
      </c>
      <c r="E8" s="19">
        <v>58</v>
      </c>
      <c r="F8" s="19">
        <v>62</v>
      </c>
      <c r="G8" s="19">
        <v>0</v>
      </c>
      <c r="H8" s="19">
        <v>2</v>
      </c>
      <c r="I8" s="19">
        <v>1277</v>
      </c>
      <c r="J8" s="19">
        <v>1279</v>
      </c>
      <c r="K8" s="19">
        <v>163</v>
      </c>
      <c r="L8" s="20">
        <v>174242</v>
      </c>
    </row>
    <row r="9" spans="1:12" s="2" customFormat="1" hidden="1" x14ac:dyDescent="0.15">
      <c r="A9" s="5" t="s">
        <v>12</v>
      </c>
      <c r="B9" s="19">
        <v>0</v>
      </c>
      <c r="C9" s="19">
        <v>0</v>
      </c>
      <c r="D9" s="19">
        <v>1</v>
      </c>
      <c r="E9" s="19">
        <v>38</v>
      </c>
      <c r="F9" s="19">
        <v>39</v>
      </c>
      <c r="G9" s="19">
        <v>3</v>
      </c>
      <c r="H9" s="19">
        <v>27</v>
      </c>
      <c r="I9" s="19">
        <v>1847</v>
      </c>
      <c r="J9" s="19">
        <v>1877</v>
      </c>
      <c r="K9" s="19">
        <v>10</v>
      </c>
      <c r="L9" s="20">
        <v>174629</v>
      </c>
    </row>
    <row r="10" spans="1:12" s="2" customFormat="1" hidden="1" x14ac:dyDescent="0.15">
      <c r="A10" s="5" t="s">
        <v>40</v>
      </c>
      <c r="B10" s="19">
        <v>0</v>
      </c>
      <c r="C10" s="19">
        <v>0</v>
      </c>
      <c r="D10" s="19">
        <v>0</v>
      </c>
      <c r="E10" s="19">
        <v>2</v>
      </c>
      <c r="F10" s="19">
        <v>2</v>
      </c>
      <c r="G10" s="19">
        <v>0</v>
      </c>
      <c r="H10" s="19">
        <v>1</v>
      </c>
      <c r="I10" s="19">
        <v>784</v>
      </c>
      <c r="J10" s="19">
        <v>785</v>
      </c>
      <c r="K10" s="19">
        <v>0</v>
      </c>
      <c r="L10" s="20">
        <v>29776</v>
      </c>
    </row>
    <row r="11" spans="1:12" s="2" customFormat="1" hidden="1" x14ac:dyDescent="0.15">
      <c r="A11" s="5" t="s">
        <v>44</v>
      </c>
      <c r="B11" s="19">
        <v>0</v>
      </c>
      <c r="C11" s="19">
        <v>0</v>
      </c>
      <c r="D11" s="19">
        <v>0</v>
      </c>
      <c r="E11" s="19">
        <v>0</v>
      </c>
      <c r="F11" s="19">
        <v>0</v>
      </c>
      <c r="G11" s="19">
        <v>0</v>
      </c>
      <c r="H11" s="19">
        <v>0</v>
      </c>
      <c r="I11" s="19">
        <v>74</v>
      </c>
      <c r="J11" s="19">
        <v>74</v>
      </c>
      <c r="K11" s="19">
        <v>9</v>
      </c>
      <c r="L11" s="20">
        <v>12185</v>
      </c>
    </row>
    <row r="12" spans="1:12" s="2" customFormat="1" hidden="1" x14ac:dyDescent="0.15">
      <c r="A12" s="5" t="s">
        <v>23</v>
      </c>
      <c r="B12" s="19">
        <v>0</v>
      </c>
      <c r="C12" s="19">
        <v>0</v>
      </c>
      <c r="D12" s="19">
        <v>0</v>
      </c>
      <c r="E12" s="19">
        <v>7</v>
      </c>
      <c r="F12" s="19">
        <v>7</v>
      </c>
      <c r="G12" s="19">
        <v>0</v>
      </c>
      <c r="H12" s="19">
        <v>0</v>
      </c>
      <c r="I12" s="19">
        <v>671</v>
      </c>
      <c r="J12" s="19">
        <v>671</v>
      </c>
      <c r="K12" s="19">
        <v>51</v>
      </c>
      <c r="L12" s="20">
        <v>66207</v>
      </c>
    </row>
    <row r="13" spans="1:12" s="2" customFormat="1" hidden="1" x14ac:dyDescent="0.15">
      <c r="A13" s="5" t="s">
        <v>39</v>
      </c>
      <c r="B13" s="19">
        <v>0</v>
      </c>
      <c r="C13" s="19">
        <v>0</v>
      </c>
      <c r="D13" s="19">
        <v>0</v>
      </c>
      <c r="E13" s="19">
        <v>2</v>
      </c>
      <c r="F13" s="19">
        <v>2</v>
      </c>
      <c r="G13" s="19">
        <v>0</v>
      </c>
      <c r="H13" s="19">
        <v>1</v>
      </c>
      <c r="I13" s="19">
        <v>163</v>
      </c>
      <c r="J13" s="19">
        <v>164</v>
      </c>
      <c r="K13" s="19">
        <v>0</v>
      </c>
      <c r="L13" s="20">
        <v>22442</v>
      </c>
    </row>
    <row r="14" spans="1:12" s="2" customFormat="1" hidden="1" x14ac:dyDescent="0.15">
      <c r="A14" s="5" t="s">
        <v>11</v>
      </c>
      <c r="B14" s="19">
        <v>1</v>
      </c>
      <c r="C14" s="19">
        <v>0</v>
      </c>
      <c r="D14" s="19">
        <v>2</v>
      </c>
      <c r="E14" s="19">
        <v>67</v>
      </c>
      <c r="F14" s="19">
        <v>70</v>
      </c>
      <c r="G14" s="19">
        <v>0</v>
      </c>
      <c r="H14" s="19">
        <v>9</v>
      </c>
      <c r="I14" s="19">
        <v>733</v>
      </c>
      <c r="J14" s="19">
        <v>742</v>
      </c>
      <c r="K14" s="19">
        <v>277</v>
      </c>
      <c r="L14" s="20">
        <v>1410573</v>
      </c>
    </row>
    <row r="15" spans="1:12" s="2" customFormat="1" hidden="1" x14ac:dyDescent="0.15">
      <c r="A15" s="5" t="s">
        <v>35</v>
      </c>
      <c r="B15" s="19">
        <v>0</v>
      </c>
      <c r="C15" s="19">
        <v>0</v>
      </c>
      <c r="D15" s="19">
        <v>0</v>
      </c>
      <c r="E15" s="19">
        <v>9</v>
      </c>
      <c r="F15" s="19">
        <v>9</v>
      </c>
      <c r="G15" s="19">
        <v>0</v>
      </c>
      <c r="H15" s="19">
        <v>5</v>
      </c>
      <c r="I15" s="19">
        <v>1027</v>
      </c>
      <c r="J15" s="19">
        <v>1032</v>
      </c>
      <c r="K15" s="19">
        <v>72</v>
      </c>
      <c r="L15" s="20">
        <v>102136</v>
      </c>
    </row>
    <row r="16" spans="1:12" s="2" customFormat="1" hidden="1" x14ac:dyDescent="0.15">
      <c r="A16" s="5" t="s">
        <v>38</v>
      </c>
      <c r="B16" s="19">
        <v>0</v>
      </c>
      <c r="C16" s="19">
        <v>0</v>
      </c>
      <c r="D16" s="19">
        <v>0</v>
      </c>
      <c r="E16" s="19">
        <v>8</v>
      </c>
      <c r="F16" s="19">
        <v>8</v>
      </c>
      <c r="G16" s="19">
        <v>0</v>
      </c>
      <c r="H16" s="19">
        <v>2</v>
      </c>
      <c r="I16" s="19">
        <v>889</v>
      </c>
      <c r="J16" s="19">
        <v>891</v>
      </c>
      <c r="K16" s="19">
        <v>0</v>
      </c>
      <c r="L16" s="20">
        <v>37972</v>
      </c>
    </row>
    <row r="17" spans="1:12" s="2" customFormat="1" hidden="1" x14ac:dyDescent="0.2">
      <c r="A17" s="3"/>
      <c r="B17" s="4"/>
      <c r="C17" s="4"/>
      <c r="D17" s="4"/>
      <c r="E17" s="4"/>
      <c r="F17" s="4"/>
      <c r="G17" s="4"/>
      <c r="H17" s="4"/>
      <c r="I17" s="4"/>
      <c r="J17" s="4"/>
      <c r="K17" s="4"/>
      <c r="L17" s="3"/>
    </row>
    <row r="18" spans="1:12" s="2" customFormat="1" hidden="1" x14ac:dyDescent="0.2">
      <c r="A18" s="5" t="s">
        <v>47</v>
      </c>
      <c r="B18" s="5">
        <v>0</v>
      </c>
      <c r="C18" s="6">
        <v>0</v>
      </c>
      <c r="D18" s="6">
        <v>0</v>
      </c>
      <c r="E18" s="6">
        <v>2</v>
      </c>
      <c r="F18" s="6">
        <f>C18+D18+E18</f>
        <v>2</v>
      </c>
      <c r="G18" s="6">
        <v>0</v>
      </c>
      <c r="H18" s="6">
        <v>5</v>
      </c>
      <c r="I18" s="8">
        <v>1658</v>
      </c>
      <c r="J18" s="8">
        <f>H18+I18</f>
        <v>1663</v>
      </c>
      <c r="K18" s="6"/>
      <c r="L18" s="9">
        <v>71441</v>
      </c>
    </row>
    <row r="19" spans="1:12" s="2" customFormat="1" hidden="1" x14ac:dyDescent="0.2">
      <c r="A19" s="5" t="s">
        <v>48</v>
      </c>
      <c r="B19" s="5">
        <v>0</v>
      </c>
      <c r="C19" s="6">
        <v>0</v>
      </c>
      <c r="D19" s="6">
        <v>1</v>
      </c>
      <c r="E19" s="6">
        <v>9</v>
      </c>
      <c r="F19" s="6">
        <f t="shared" ref="F19:F21" si="0">C19+D19+E19</f>
        <v>10</v>
      </c>
      <c r="G19" s="6">
        <v>0</v>
      </c>
      <c r="H19" s="6">
        <v>0</v>
      </c>
      <c r="I19" s="6">
        <v>395</v>
      </c>
      <c r="J19" s="8">
        <f t="shared" ref="J19:J21" si="1">H19+I19</f>
        <v>395</v>
      </c>
      <c r="K19" s="6"/>
      <c r="L19" s="9">
        <v>1470544</v>
      </c>
    </row>
    <row r="20" spans="1:12" s="2" customFormat="1" hidden="1" x14ac:dyDescent="0.2">
      <c r="A20" s="5" t="s">
        <v>49</v>
      </c>
      <c r="B20" s="5">
        <v>0</v>
      </c>
      <c r="C20" s="6">
        <v>0</v>
      </c>
      <c r="D20" s="6">
        <v>0</v>
      </c>
      <c r="E20" s="6">
        <v>3</v>
      </c>
      <c r="F20" s="6">
        <f t="shared" si="0"/>
        <v>3</v>
      </c>
      <c r="G20" s="6">
        <v>0</v>
      </c>
      <c r="H20" s="6">
        <v>0</v>
      </c>
      <c r="I20" s="6">
        <v>232</v>
      </c>
      <c r="J20" s="8">
        <f t="shared" si="1"/>
        <v>232</v>
      </c>
      <c r="K20" s="6"/>
      <c r="L20" s="9">
        <v>75281</v>
      </c>
    </row>
    <row r="21" spans="1:12" s="2" customFormat="1" hidden="1" x14ac:dyDescent="0.2">
      <c r="A21" s="5" t="s">
        <v>50</v>
      </c>
      <c r="B21" s="5">
        <v>0</v>
      </c>
      <c r="C21" s="6">
        <v>0</v>
      </c>
      <c r="D21" s="6">
        <v>0</v>
      </c>
      <c r="E21" s="6">
        <v>0</v>
      </c>
      <c r="F21" s="6">
        <f t="shared" si="0"/>
        <v>0</v>
      </c>
      <c r="G21" s="6">
        <v>0</v>
      </c>
      <c r="H21" s="6">
        <v>0</v>
      </c>
      <c r="I21" s="6">
        <v>154</v>
      </c>
      <c r="J21" s="8">
        <f t="shared" si="1"/>
        <v>154</v>
      </c>
      <c r="K21" s="6"/>
      <c r="L21" s="9">
        <v>15540</v>
      </c>
    </row>
    <row r="22" spans="1:12" s="2" customFormat="1" ht="18.600000000000001" customHeight="1" x14ac:dyDescent="0.2">
      <c r="A22" s="27" t="s">
        <v>53</v>
      </c>
      <c r="B22" s="1"/>
      <c r="C22" s="1"/>
      <c r="D22" s="1"/>
      <c r="E22" s="1"/>
      <c r="F22" s="1"/>
      <c r="G22" s="1"/>
      <c r="H22" s="1"/>
      <c r="I22" s="1"/>
      <c r="J22" s="1"/>
      <c r="K22" s="1"/>
    </row>
    <row r="23" spans="1:12" s="2" customFormat="1" ht="9" customHeight="1" x14ac:dyDescent="0.2">
      <c r="A23" s="26"/>
      <c r="B23" s="1"/>
      <c r="C23" s="1"/>
      <c r="D23" s="1"/>
      <c r="E23" s="1"/>
      <c r="F23" s="1"/>
      <c r="G23" s="1"/>
      <c r="H23" s="1"/>
      <c r="I23" s="1"/>
      <c r="J23" s="1"/>
      <c r="K23" s="1"/>
    </row>
    <row r="24" spans="1:12" x14ac:dyDescent="0.2">
      <c r="A24" s="3" t="s">
        <v>0</v>
      </c>
      <c r="B24" s="3"/>
      <c r="C24" s="3"/>
      <c r="D24" s="3"/>
      <c r="E24" s="3"/>
      <c r="F24" s="3"/>
      <c r="G24" s="3"/>
      <c r="H24" s="3"/>
      <c r="I24" s="3"/>
      <c r="J24" s="3"/>
      <c r="K24" s="3"/>
      <c r="L24" s="3"/>
    </row>
    <row r="25" spans="1:12" x14ac:dyDescent="0.2">
      <c r="A25" s="12" t="s">
        <v>1</v>
      </c>
      <c r="B25" s="14" t="s">
        <v>2</v>
      </c>
      <c r="C25" s="15"/>
      <c r="D25" s="15"/>
      <c r="E25" s="15"/>
      <c r="F25" s="16"/>
      <c r="G25" s="14" t="s">
        <v>3</v>
      </c>
      <c r="H25" s="15"/>
      <c r="I25" s="15"/>
      <c r="J25" s="16"/>
      <c r="K25" s="17" t="s">
        <v>51</v>
      </c>
      <c r="L25" s="12" t="s">
        <v>46</v>
      </c>
    </row>
    <row r="26" spans="1:12" x14ac:dyDescent="0.2">
      <c r="A26" s="13"/>
      <c r="B26" s="10" t="s">
        <v>4</v>
      </c>
      <c r="C26" s="10" t="s">
        <v>45</v>
      </c>
      <c r="D26" s="10" t="s">
        <v>5</v>
      </c>
      <c r="E26" s="10" t="s">
        <v>6</v>
      </c>
      <c r="F26" s="10" t="s">
        <v>7</v>
      </c>
      <c r="G26" s="10" t="s">
        <v>8</v>
      </c>
      <c r="H26" s="10" t="s">
        <v>9</v>
      </c>
      <c r="I26" s="10" t="s">
        <v>10</v>
      </c>
      <c r="J26" s="10" t="s">
        <v>7</v>
      </c>
      <c r="K26" s="18"/>
      <c r="L26" s="13"/>
    </row>
    <row r="27" spans="1:12" x14ac:dyDescent="0.15">
      <c r="A27" s="5" t="s">
        <v>19</v>
      </c>
      <c r="B27" s="6">
        <v>2</v>
      </c>
      <c r="C27" s="6">
        <v>0</v>
      </c>
      <c r="D27" s="6">
        <v>1</v>
      </c>
      <c r="E27" s="6">
        <v>39</v>
      </c>
      <c r="F27" s="6">
        <v>42</v>
      </c>
      <c r="G27" s="6">
        <v>6</v>
      </c>
      <c r="H27" s="6" t="s">
        <v>20</v>
      </c>
      <c r="I27" s="6" t="s">
        <v>21</v>
      </c>
      <c r="J27" s="6" t="s">
        <v>22</v>
      </c>
      <c r="K27" s="6">
        <v>2</v>
      </c>
      <c r="L27" s="7">
        <v>150249</v>
      </c>
    </row>
    <row r="28" spans="1:12" x14ac:dyDescent="0.15">
      <c r="A28" s="5" t="s">
        <v>29</v>
      </c>
      <c r="B28" s="6">
        <v>1</v>
      </c>
      <c r="C28" s="6">
        <v>0</v>
      </c>
      <c r="D28" s="6">
        <v>1</v>
      </c>
      <c r="E28" s="6" t="s">
        <v>30</v>
      </c>
      <c r="F28" s="6" t="s">
        <v>31</v>
      </c>
      <c r="G28" s="6">
        <v>3</v>
      </c>
      <c r="H28" s="6" t="s">
        <v>32</v>
      </c>
      <c r="I28" s="6" t="s">
        <v>33</v>
      </c>
      <c r="J28" s="6" t="s">
        <v>34</v>
      </c>
      <c r="K28" s="6" t="s">
        <v>13</v>
      </c>
      <c r="L28" s="7">
        <v>120517</v>
      </c>
    </row>
    <row r="29" spans="1:12" x14ac:dyDescent="0.15">
      <c r="A29" s="5" t="s">
        <v>24</v>
      </c>
      <c r="B29" s="6">
        <v>0</v>
      </c>
      <c r="C29" s="6">
        <v>0</v>
      </c>
      <c r="D29" s="6">
        <v>0</v>
      </c>
      <c r="E29" s="6" t="s">
        <v>25</v>
      </c>
      <c r="F29" s="6" t="s">
        <v>25</v>
      </c>
      <c r="G29" s="6">
        <v>0</v>
      </c>
      <c r="H29" s="6" t="s">
        <v>26</v>
      </c>
      <c r="I29" s="6" t="s">
        <v>27</v>
      </c>
      <c r="J29" s="6" t="s">
        <v>28</v>
      </c>
      <c r="K29" s="6">
        <v>0</v>
      </c>
      <c r="L29" s="7">
        <v>170328</v>
      </c>
    </row>
    <row r="30" spans="1:12" x14ac:dyDescent="0.15">
      <c r="A30" s="5" t="s">
        <v>37</v>
      </c>
      <c r="B30" s="6">
        <v>1</v>
      </c>
      <c r="C30" s="6">
        <v>0</v>
      </c>
      <c r="D30" s="6">
        <v>2</v>
      </c>
      <c r="E30" s="6">
        <v>4</v>
      </c>
      <c r="F30" s="6">
        <v>7</v>
      </c>
      <c r="G30" s="6">
        <v>0</v>
      </c>
      <c r="H30" s="6">
        <v>12</v>
      </c>
      <c r="I30" s="6">
        <v>457</v>
      </c>
      <c r="J30" s="6">
        <v>469</v>
      </c>
      <c r="K30" s="6">
        <v>73</v>
      </c>
      <c r="L30" s="7">
        <v>58673</v>
      </c>
    </row>
    <row r="31" spans="1:12" x14ac:dyDescent="0.15">
      <c r="A31" s="5" t="s">
        <v>18</v>
      </c>
      <c r="B31" s="6">
        <v>0</v>
      </c>
      <c r="C31" s="6">
        <v>0</v>
      </c>
      <c r="D31" s="6">
        <v>4</v>
      </c>
      <c r="E31" s="6">
        <v>58</v>
      </c>
      <c r="F31" s="6">
        <v>62</v>
      </c>
      <c r="G31" s="6">
        <v>0</v>
      </c>
      <c r="H31" s="6">
        <v>2</v>
      </c>
      <c r="I31" s="8">
        <v>1277</v>
      </c>
      <c r="J31" s="8">
        <v>1279</v>
      </c>
      <c r="K31" s="6">
        <v>163</v>
      </c>
      <c r="L31" s="7">
        <v>174242</v>
      </c>
    </row>
    <row r="32" spans="1:12" x14ac:dyDescent="0.15">
      <c r="A32" s="5" t="s">
        <v>12</v>
      </c>
      <c r="B32" s="6">
        <v>0</v>
      </c>
      <c r="C32" s="6">
        <v>0</v>
      </c>
      <c r="D32" s="6">
        <v>1</v>
      </c>
      <c r="E32" s="6">
        <v>38</v>
      </c>
      <c r="F32" s="6">
        <v>39</v>
      </c>
      <c r="G32" s="6" t="s">
        <v>13</v>
      </c>
      <c r="H32" s="6" t="s">
        <v>14</v>
      </c>
      <c r="I32" s="6" t="s">
        <v>15</v>
      </c>
      <c r="J32" s="6" t="s">
        <v>16</v>
      </c>
      <c r="K32" s="6" t="s">
        <v>17</v>
      </c>
      <c r="L32" s="7">
        <v>174629</v>
      </c>
    </row>
    <row r="33" spans="1:12" x14ac:dyDescent="0.15">
      <c r="A33" s="5" t="s">
        <v>40</v>
      </c>
      <c r="B33" s="6">
        <v>0</v>
      </c>
      <c r="C33" s="6">
        <v>0</v>
      </c>
      <c r="D33" s="6">
        <v>0</v>
      </c>
      <c r="E33" s="6" t="s">
        <v>41</v>
      </c>
      <c r="F33" s="6" t="s">
        <v>41</v>
      </c>
      <c r="G33" s="6">
        <v>0</v>
      </c>
      <c r="H33" s="6">
        <v>1</v>
      </c>
      <c r="I33" s="6" t="s">
        <v>42</v>
      </c>
      <c r="J33" s="6" t="s">
        <v>43</v>
      </c>
      <c r="K33" s="6">
        <v>0</v>
      </c>
      <c r="L33" s="7">
        <v>29776</v>
      </c>
    </row>
    <row r="34" spans="1:12" x14ac:dyDescent="0.15">
      <c r="A34" s="5" t="s">
        <v>44</v>
      </c>
      <c r="B34" s="6">
        <v>0</v>
      </c>
      <c r="C34" s="6">
        <v>0</v>
      </c>
      <c r="D34" s="6">
        <v>0</v>
      </c>
      <c r="E34" s="6">
        <v>0</v>
      </c>
      <c r="F34" s="6">
        <v>0</v>
      </c>
      <c r="G34" s="6">
        <v>0</v>
      </c>
      <c r="H34" s="6">
        <v>0</v>
      </c>
      <c r="I34" s="6">
        <v>74</v>
      </c>
      <c r="J34" s="6">
        <v>74</v>
      </c>
      <c r="K34" s="6">
        <v>9</v>
      </c>
      <c r="L34" s="7">
        <v>12185</v>
      </c>
    </row>
    <row r="35" spans="1:12" x14ac:dyDescent="0.15">
      <c r="A35" s="5" t="s">
        <v>23</v>
      </c>
      <c r="B35" s="6">
        <v>0</v>
      </c>
      <c r="C35" s="6">
        <v>0</v>
      </c>
      <c r="D35" s="6">
        <v>0</v>
      </c>
      <c r="E35" s="6">
        <v>7</v>
      </c>
      <c r="F35" s="6">
        <v>7</v>
      </c>
      <c r="G35" s="6">
        <v>0</v>
      </c>
      <c r="H35" s="6">
        <v>0</v>
      </c>
      <c r="I35" s="6">
        <v>671</v>
      </c>
      <c r="J35" s="6">
        <v>671</v>
      </c>
      <c r="K35" s="6">
        <v>51</v>
      </c>
      <c r="L35" s="7">
        <v>66207</v>
      </c>
    </row>
    <row r="36" spans="1:12" x14ac:dyDescent="0.15">
      <c r="A36" s="5" t="s">
        <v>39</v>
      </c>
      <c r="B36" s="6">
        <v>0</v>
      </c>
      <c r="C36" s="6">
        <v>0</v>
      </c>
      <c r="D36" s="6">
        <v>0</v>
      </c>
      <c r="E36" s="6">
        <v>2</v>
      </c>
      <c r="F36" s="6">
        <v>2</v>
      </c>
      <c r="G36" s="6">
        <v>0</v>
      </c>
      <c r="H36" s="6">
        <v>1</v>
      </c>
      <c r="I36" s="6">
        <v>163</v>
      </c>
      <c r="J36" s="6">
        <v>164</v>
      </c>
      <c r="K36" s="6">
        <v>0</v>
      </c>
      <c r="L36" s="7">
        <v>22442</v>
      </c>
    </row>
    <row r="37" spans="1:12" x14ac:dyDescent="0.15">
      <c r="A37" s="5" t="s">
        <v>11</v>
      </c>
      <c r="B37" s="6">
        <v>1</v>
      </c>
      <c r="C37" s="6">
        <v>0</v>
      </c>
      <c r="D37" s="6">
        <v>2</v>
      </c>
      <c r="E37" s="6">
        <v>67</v>
      </c>
      <c r="F37" s="6">
        <v>70</v>
      </c>
      <c r="G37" s="6">
        <v>0</v>
      </c>
      <c r="H37" s="6">
        <v>9</v>
      </c>
      <c r="I37" s="6">
        <v>733</v>
      </c>
      <c r="J37" s="6">
        <v>742</v>
      </c>
      <c r="K37" s="6">
        <v>277</v>
      </c>
      <c r="L37" s="7">
        <v>1410573</v>
      </c>
    </row>
    <row r="38" spans="1:12" x14ac:dyDescent="0.15">
      <c r="A38" s="5" t="s">
        <v>35</v>
      </c>
      <c r="B38" s="6">
        <v>0</v>
      </c>
      <c r="C38" s="6">
        <v>0</v>
      </c>
      <c r="D38" s="6">
        <v>0</v>
      </c>
      <c r="E38" s="6">
        <v>9</v>
      </c>
      <c r="F38" s="6">
        <v>9</v>
      </c>
      <c r="G38" s="6">
        <v>0</v>
      </c>
      <c r="H38" s="6">
        <v>5</v>
      </c>
      <c r="I38" s="8">
        <v>1027</v>
      </c>
      <c r="J38" s="8">
        <v>1032</v>
      </c>
      <c r="K38" s="6" t="s">
        <v>36</v>
      </c>
      <c r="L38" s="7">
        <v>102136</v>
      </c>
    </row>
    <row r="39" spans="1:12" x14ac:dyDescent="0.15">
      <c r="A39" s="5" t="s">
        <v>38</v>
      </c>
      <c r="B39" s="6">
        <v>0</v>
      </c>
      <c r="C39" s="6">
        <v>0</v>
      </c>
      <c r="D39" s="6">
        <v>0</v>
      </c>
      <c r="E39" s="6">
        <v>8</v>
      </c>
      <c r="F39" s="6">
        <v>8</v>
      </c>
      <c r="G39" s="6">
        <v>0</v>
      </c>
      <c r="H39" s="6">
        <v>2</v>
      </c>
      <c r="I39" s="6">
        <v>889</v>
      </c>
      <c r="J39" s="6">
        <v>891</v>
      </c>
      <c r="K39" s="6">
        <v>0</v>
      </c>
      <c r="L39" s="7">
        <v>37972</v>
      </c>
    </row>
    <row r="40" spans="1:12" x14ac:dyDescent="0.2">
      <c r="A40" s="3"/>
      <c r="B40" s="4"/>
      <c r="C40" s="4"/>
      <c r="D40" s="4"/>
      <c r="E40" s="4"/>
      <c r="F40" s="4"/>
      <c r="G40" s="4"/>
      <c r="H40" s="4"/>
      <c r="I40" s="4"/>
      <c r="J40" s="4"/>
      <c r="K40" s="4"/>
      <c r="L40" s="3"/>
    </row>
    <row r="41" spans="1:12" x14ac:dyDescent="0.2">
      <c r="A41" s="5" t="s">
        <v>47</v>
      </c>
      <c r="B41" s="5">
        <v>0</v>
      </c>
      <c r="C41" s="6">
        <v>0</v>
      </c>
      <c r="D41" s="6">
        <v>0</v>
      </c>
      <c r="E41" s="6">
        <v>2</v>
      </c>
      <c r="F41" s="6">
        <f>C41+D41+E41</f>
        <v>2</v>
      </c>
      <c r="G41" s="6">
        <v>0</v>
      </c>
      <c r="H41" s="6">
        <v>5</v>
      </c>
      <c r="I41" s="8">
        <v>1658</v>
      </c>
      <c r="J41" s="8">
        <f>H41+I41</f>
        <v>1663</v>
      </c>
      <c r="K41" s="6"/>
      <c r="L41" s="9">
        <v>71441</v>
      </c>
    </row>
    <row r="42" spans="1:12" x14ac:dyDescent="0.2">
      <c r="A42" s="5" t="s">
        <v>48</v>
      </c>
      <c r="B42" s="5">
        <v>0</v>
      </c>
      <c r="C42" s="6">
        <v>0</v>
      </c>
      <c r="D42" s="6">
        <v>1</v>
      </c>
      <c r="E42" s="6">
        <v>9</v>
      </c>
      <c r="F42" s="6">
        <f t="shared" ref="F42:F44" si="2">C42+D42+E42</f>
        <v>10</v>
      </c>
      <c r="G42" s="6">
        <v>0</v>
      </c>
      <c r="H42" s="6">
        <v>0</v>
      </c>
      <c r="I42" s="6">
        <v>395</v>
      </c>
      <c r="J42" s="8">
        <f t="shared" ref="J42:J44" si="3">H42+I42</f>
        <v>395</v>
      </c>
      <c r="K42" s="6"/>
      <c r="L42" s="9">
        <v>1470544</v>
      </c>
    </row>
    <row r="43" spans="1:12" x14ac:dyDescent="0.2">
      <c r="A43" s="5" t="s">
        <v>49</v>
      </c>
      <c r="B43" s="5">
        <v>0</v>
      </c>
      <c r="C43" s="6">
        <v>0</v>
      </c>
      <c r="D43" s="6">
        <v>0</v>
      </c>
      <c r="E43" s="6">
        <v>3</v>
      </c>
      <c r="F43" s="6">
        <f t="shared" si="2"/>
        <v>3</v>
      </c>
      <c r="G43" s="6">
        <v>0</v>
      </c>
      <c r="H43" s="6">
        <v>0</v>
      </c>
      <c r="I43" s="6">
        <v>232</v>
      </c>
      <c r="J43" s="8">
        <f t="shared" si="3"/>
        <v>232</v>
      </c>
      <c r="K43" s="6"/>
      <c r="L43" s="9">
        <v>75281</v>
      </c>
    </row>
    <row r="44" spans="1:12" x14ac:dyDescent="0.2">
      <c r="A44" s="5" t="s">
        <v>50</v>
      </c>
      <c r="B44" s="5">
        <v>0</v>
      </c>
      <c r="C44" s="6">
        <v>0</v>
      </c>
      <c r="D44" s="6">
        <v>0</v>
      </c>
      <c r="E44" s="6">
        <v>0</v>
      </c>
      <c r="F44" s="6">
        <f t="shared" si="2"/>
        <v>0</v>
      </c>
      <c r="G44" s="6">
        <v>0</v>
      </c>
      <c r="H44" s="6">
        <v>0</v>
      </c>
      <c r="I44" s="6">
        <v>154</v>
      </c>
      <c r="J44" s="8">
        <f t="shared" si="3"/>
        <v>154</v>
      </c>
      <c r="K44" s="6"/>
      <c r="L44" s="9">
        <v>15540</v>
      </c>
    </row>
    <row r="45" spans="1:12" s="2" customFormat="1" x14ac:dyDescent="0.2">
      <c r="A45" s="22"/>
      <c r="B45" s="22"/>
      <c r="C45" s="23"/>
      <c r="D45" s="23"/>
      <c r="E45" s="23"/>
      <c r="F45" s="23"/>
      <c r="G45" s="23"/>
      <c r="H45" s="23"/>
      <c r="I45" s="23"/>
      <c r="J45" s="24"/>
      <c r="K45" s="23"/>
      <c r="L45" s="25"/>
    </row>
    <row r="46" spans="1:12" x14ac:dyDescent="0.2">
      <c r="A46" s="21" t="s">
        <v>52</v>
      </c>
      <c r="B46" s="4"/>
      <c r="C46" s="4"/>
      <c r="D46" s="4"/>
      <c r="E46" s="4"/>
      <c r="F46" s="4"/>
      <c r="G46" s="4"/>
      <c r="H46" s="4"/>
      <c r="I46" s="4"/>
      <c r="J46" s="4"/>
      <c r="K46" s="4"/>
      <c r="L46" s="3"/>
    </row>
    <row r="47" spans="1:12" x14ac:dyDescent="0.2">
      <c r="A47" s="11" t="str">
        <f>A25</f>
        <v>市町村名</v>
      </c>
      <c r="B47" s="11" t="str">
        <f>B25</f>
        <v>人的被害(人)</v>
      </c>
      <c r="C47" s="11"/>
      <c r="D47" s="11"/>
      <c r="E47" s="11"/>
      <c r="F47" s="11"/>
      <c r="G47" s="11" t="str">
        <f>G25</f>
        <v>住家被害(棟)</v>
      </c>
      <c r="H47" s="11"/>
      <c r="I47" s="11"/>
      <c r="J47" s="11"/>
      <c r="K47" s="28" t="str">
        <f>K25</f>
        <v>非住家被害(棟)</v>
      </c>
      <c r="L47" s="11" t="str">
        <f>L25</f>
        <v>人口</v>
      </c>
    </row>
    <row r="48" spans="1:12" x14ac:dyDescent="0.2">
      <c r="A48" s="11"/>
      <c r="B48" s="10" t="str">
        <f>B26</f>
        <v>死亡</v>
      </c>
      <c r="C48" s="10" t="str">
        <f>C26</f>
        <v>行方不明</v>
      </c>
      <c r="D48" s="10" t="str">
        <f>D26</f>
        <v>重傷</v>
      </c>
      <c r="E48" s="10" t="str">
        <f>E26</f>
        <v>軽傷</v>
      </c>
      <c r="F48" s="10" t="str">
        <f>F26</f>
        <v>計</v>
      </c>
      <c r="G48" s="10" t="str">
        <f>G26</f>
        <v>全壊</v>
      </c>
      <c r="H48" s="10" t="str">
        <f>H26</f>
        <v>半壊</v>
      </c>
      <c r="I48" s="10" t="str">
        <f>I26</f>
        <v>一部破損</v>
      </c>
      <c r="J48" s="10" t="str">
        <f>J26</f>
        <v>計</v>
      </c>
      <c r="K48" s="28"/>
      <c r="L48" s="11"/>
    </row>
    <row r="49" spans="1:12" x14ac:dyDescent="0.2">
      <c r="A49" s="5" t="str">
        <f>A27</f>
        <v>高槻市</v>
      </c>
      <c r="B49" s="29">
        <f>B4*150000/$L49</f>
        <v>1.9966855020665695</v>
      </c>
      <c r="C49" s="29">
        <f t="shared" ref="C49:K49" si="4">C4*150000/$L49</f>
        <v>0</v>
      </c>
      <c r="D49" s="29">
        <f t="shared" si="4"/>
        <v>0.99834275103328474</v>
      </c>
      <c r="E49" s="29">
        <f t="shared" si="4"/>
        <v>38.935367290298103</v>
      </c>
      <c r="F49" s="29">
        <f t="shared" si="4"/>
        <v>41.930395543397957</v>
      </c>
      <c r="G49" s="29">
        <f t="shared" si="4"/>
        <v>5.9900565061997089</v>
      </c>
      <c r="H49" s="29">
        <f t="shared" si="4"/>
        <v>130.78290038536031</v>
      </c>
      <c r="I49" s="29">
        <f t="shared" si="4"/>
        <v>15226.723638759659</v>
      </c>
      <c r="J49" s="29">
        <f t="shared" si="4"/>
        <v>15363.496595651219</v>
      </c>
      <c r="K49" s="29">
        <f t="shared" si="4"/>
        <v>1.9966855020665695</v>
      </c>
      <c r="L49" s="29">
        <f>L27</f>
        <v>150249</v>
      </c>
    </row>
    <row r="50" spans="1:12" x14ac:dyDescent="0.2">
      <c r="A50" s="5" t="str">
        <f>A28</f>
        <v>茨木市</v>
      </c>
      <c r="B50" s="29">
        <f t="shared" ref="B50:K50" si="5">B5*150000/$L50</f>
        <v>1.2446376859696142</v>
      </c>
      <c r="C50" s="29">
        <f t="shared" si="5"/>
        <v>0</v>
      </c>
      <c r="D50" s="29">
        <f t="shared" si="5"/>
        <v>1.2446376859696142</v>
      </c>
      <c r="E50" s="29">
        <f t="shared" si="5"/>
        <v>84.635362645933768</v>
      </c>
      <c r="F50" s="29">
        <f t="shared" si="5"/>
        <v>87.124638017872996</v>
      </c>
      <c r="G50" s="29">
        <f t="shared" si="5"/>
        <v>3.7339130579088429</v>
      </c>
      <c r="H50" s="29">
        <f t="shared" si="5"/>
        <v>113.26202942323489</v>
      </c>
      <c r="I50" s="29">
        <f t="shared" si="5"/>
        <v>16973.124123567628</v>
      </c>
      <c r="J50" s="29">
        <f t="shared" si="5"/>
        <v>17090.120066048774</v>
      </c>
      <c r="K50" s="29">
        <f t="shared" si="5"/>
        <v>3.7339130579088429</v>
      </c>
      <c r="L50" s="29">
        <f>L28</f>
        <v>120517</v>
      </c>
    </row>
    <row r="51" spans="1:12" x14ac:dyDescent="0.2">
      <c r="A51" s="5" t="str">
        <f>A29</f>
        <v>枚方市</v>
      </c>
      <c r="B51" s="29">
        <f t="shared" ref="B51:K51" si="6">B6*150000/$L51</f>
        <v>0</v>
      </c>
      <c r="C51" s="29">
        <f t="shared" si="6"/>
        <v>0</v>
      </c>
      <c r="D51" s="29">
        <f t="shared" si="6"/>
        <v>0</v>
      </c>
      <c r="E51" s="29">
        <f t="shared" si="6"/>
        <v>20.25503733972101</v>
      </c>
      <c r="F51" s="29">
        <f t="shared" si="6"/>
        <v>20.25503733972101</v>
      </c>
      <c r="G51" s="29">
        <f t="shared" si="6"/>
        <v>0</v>
      </c>
      <c r="H51" s="29">
        <f t="shared" si="6"/>
        <v>5.2839227842750454</v>
      </c>
      <c r="I51" s="29">
        <f t="shared" si="6"/>
        <v>3939.1644356770466</v>
      </c>
      <c r="J51" s="29">
        <f t="shared" si="6"/>
        <v>3944.4483584613217</v>
      </c>
      <c r="K51" s="29">
        <f t="shared" si="6"/>
        <v>0</v>
      </c>
      <c r="L51" s="29">
        <f>L29</f>
        <v>170328</v>
      </c>
    </row>
    <row r="52" spans="1:12" x14ac:dyDescent="0.2">
      <c r="A52" s="5" t="str">
        <f>A30</f>
        <v>箕面市</v>
      </c>
      <c r="B52" s="29">
        <f t="shared" ref="B52:K52" si="7">B7*150000/$L52</f>
        <v>2.5565421914679667</v>
      </c>
      <c r="C52" s="29">
        <f t="shared" si="7"/>
        <v>0</v>
      </c>
      <c r="D52" s="29">
        <f t="shared" si="7"/>
        <v>5.1130843829359334</v>
      </c>
      <c r="E52" s="29">
        <f t="shared" si="7"/>
        <v>10.226168765871867</v>
      </c>
      <c r="F52" s="29">
        <f t="shared" si="7"/>
        <v>17.895795340275765</v>
      </c>
      <c r="G52" s="29">
        <f t="shared" si="7"/>
        <v>0</v>
      </c>
      <c r="H52" s="29">
        <f t="shared" si="7"/>
        <v>30.678506297615598</v>
      </c>
      <c r="I52" s="29">
        <f t="shared" si="7"/>
        <v>1168.3397815008607</v>
      </c>
      <c r="J52" s="29">
        <f t="shared" si="7"/>
        <v>1199.0182877984762</v>
      </c>
      <c r="K52" s="29">
        <f t="shared" si="7"/>
        <v>186.62757997716156</v>
      </c>
      <c r="L52" s="29">
        <f>L30</f>
        <v>58673</v>
      </c>
    </row>
    <row r="53" spans="1:12" x14ac:dyDescent="0.2">
      <c r="A53" s="5" t="str">
        <f>A31</f>
        <v>吹田市</v>
      </c>
      <c r="B53" s="29">
        <f t="shared" ref="B53:K53" si="8">B8*150000/$L53</f>
        <v>0</v>
      </c>
      <c r="C53" s="29">
        <f t="shared" si="8"/>
        <v>0</v>
      </c>
      <c r="D53" s="29">
        <f t="shared" si="8"/>
        <v>3.4434866450109616</v>
      </c>
      <c r="E53" s="29">
        <f t="shared" si="8"/>
        <v>49.930556352658947</v>
      </c>
      <c r="F53" s="29">
        <f t="shared" si="8"/>
        <v>53.37404299766991</v>
      </c>
      <c r="G53" s="29">
        <f t="shared" si="8"/>
        <v>0</v>
      </c>
      <c r="H53" s="29">
        <f t="shared" si="8"/>
        <v>1.7217433225054808</v>
      </c>
      <c r="I53" s="29">
        <f t="shared" si="8"/>
        <v>1099.3331114197495</v>
      </c>
      <c r="J53" s="29">
        <f t="shared" si="8"/>
        <v>1101.054854742255</v>
      </c>
      <c r="K53" s="29">
        <f t="shared" si="8"/>
        <v>140.32208078419669</v>
      </c>
      <c r="L53" s="29">
        <f>L31</f>
        <v>174242</v>
      </c>
    </row>
    <row r="54" spans="1:12" x14ac:dyDescent="0.2">
      <c r="A54" s="5" t="str">
        <f>A32</f>
        <v>豊中市</v>
      </c>
      <c r="B54" s="29">
        <f t="shared" ref="B54:K54" si="9">B9*150000/$L54</f>
        <v>0</v>
      </c>
      <c r="C54" s="29">
        <f t="shared" si="9"/>
        <v>0</v>
      </c>
      <c r="D54" s="29">
        <f t="shared" si="9"/>
        <v>0.85896386052717477</v>
      </c>
      <c r="E54" s="29">
        <f t="shared" si="9"/>
        <v>32.640626700032641</v>
      </c>
      <c r="F54" s="29">
        <f t="shared" si="9"/>
        <v>33.499590560559817</v>
      </c>
      <c r="G54" s="29">
        <f t="shared" si="9"/>
        <v>2.5768915815815241</v>
      </c>
      <c r="H54" s="29">
        <f t="shared" si="9"/>
        <v>23.192024234233717</v>
      </c>
      <c r="I54" s="29">
        <f t="shared" si="9"/>
        <v>1586.5062503936917</v>
      </c>
      <c r="J54" s="29">
        <f t="shared" si="9"/>
        <v>1612.275166209507</v>
      </c>
      <c r="K54" s="29">
        <f t="shared" si="9"/>
        <v>8.5896386052717482</v>
      </c>
      <c r="L54" s="29">
        <f>L32</f>
        <v>174629</v>
      </c>
    </row>
    <row r="55" spans="1:12" x14ac:dyDescent="0.2">
      <c r="A55" s="5" t="str">
        <f>A33</f>
        <v>交野市</v>
      </c>
      <c r="B55" s="29">
        <f t="shared" ref="B55:K55" si="10">B10*150000/$L55</f>
        <v>0</v>
      </c>
      <c r="C55" s="29">
        <f t="shared" si="10"/>
        <v>0</v>
      </c>
      <c r="D55" s="29">
        <f t="shared" si="10"/>
        <v>0</v>
      </c>
      <c r="E55" s="29">
        <f t="shared" si="10"/>
        <v>10.075228371843096</v>
      </c>
      <c r="F55" s="29">
        <f t="shared" si="10"/>
        <v>10.075228371843096</v>
      </c>
      <c r="G55" s="29">
        <f t="shared" si="10"/>
        <v>0</v>
      </c>
      <c r="H55" s="29">
        <f t="shared" si="10"/>
        <v>5.037614185921548</v>
      </c>
      <c r="I55" s="29">
        <f t="shared" si="10"/>
        <v>3949.4895217624935</v>
      </c>
      <c r="J55" s="29">
        <f t="shared" si="10"/>
        <v>3954.527135948415</v>
      </c>
      <c r="K55" s="29">
        <f t="shared" si="10"/>
        <v>0</v>
      </c>
      <c r="L55" s="29">
        <f>L33</f>
        <v>29776</v>
      </c>
    </row>
    <row r="56" spans="1:12" x14ac:dyDescent="0.2">
      <c r="A56" s="5" t="str">
        <f>A34</f>
        <v>島本町</v>
      </c>
      <c r="B56" s="29">
        <f t="shared" ref="B56:K56" si="11">B11*150000/$L56</f>
        <v>0</v>
      </c>
      <c r="C56" s="29">
        <f t="shared" si="11"/>
        <v>0</v>
      </c>
      <c r="D56" s="29">
        <f t="shared" si="11"/>
        <v>0</v>
      </c>
      <c r="E56" s="29">
        <f t="shared" si="11"/>
        <v>0</v>
      </c>
      <c r="F56" s="29">
        <f t="shared" si="11"/>
        <v>0</v>
      </c>
      <c r="G56" s="29">
        <f t="shared" si="11"/>
        <v>0</v>
      </c>
      <c r="H56" s="29">
        <f t="shared" si="11"/>
        <v>0</v>
      </c>
      <c r="I56" s="29">
        <f t="shared" si="11"/>
        <v>910.95609355765282</v>
      </c>
      <c r="J56" s="29">
        <f t="shared" si="11"/>
        <v>910.95609355765282</v>
      </c>
      <c r="K56" s="29">
        <f t="shared" si="11"/>
        <v>110.7919573245794</v>
      </c>
      <c r="L56" s="29">
        <f>L34</f>
        <v>12185</v>
      </c>
    </row>
    <row r="57" spans="1:12" x14ac:dyDescent="0.2">
      <c r="A57" s="5" t="str">
        <f>A35</f>
        <v>守口市</v>
      </c>
      <c r="B57" s="29">
        <f t="shared" ref="B57:K57" si="12">B12*150000/$L57</f>
        <v>0</v>
      </c>
      <c r="C57" s="29">
        <f t="shared" si="12"/>
        <v>0</v>
      </c>
      <c r="D57" s="29">
        <f t="shared" si="12"/>
        <v>0</v>
      </c>
      <c r="E57" s="29">
        <f t="shared" si="12"/>
        <v>15.859350219765282</v>
      </c>
      <c r="F57" s="29">
        <f t="shared" si="12"/>
        <v>15.859350219765282</v>
      </c>
      <c r="G57" s="29">
        <f t="shared" si="12"/>
        <v>0</v>
      </c>
      <c r="H57" s="29">
        <f t="shared" si="12"/>
        <v>0</v>
      </c>
      <c r="I57" s="29">
        <f t="shared" si="12"/>
        <v>1520.2319996375006</v>
      </c>
      <c r="J57" s="29">
        <f t="shared" si="12"/>
        <v>1520.2319996375006</v>
      </c>
      <c r="K57" s="29">
        <f t="shared" si="12"/>
        <v>115.54669445828991</v>
      </c>
      <c r="L57" s="29">
        <f>L35</f>
        <v>66207</v>
      </c>
    </row>
    <row r="58" spans="1:12" x14ac:dyDescent="0.2">
      <c r="A58" s="5" t="str">
        <f>A36</f>
        <v>四條畷市</v>
      </c>
      <c r="B58" s="29">
        <f t="shared" ref="B58:K58" si="13">B13*150000/$L58</f>
        <v>0</v>
      </c>
      <c r="C58" s="29">
        <f t="shared" si="13"/>
        <v>0</v>
      </c>
      <c r="D58" s="29">
        <f t="shared" si="13"/>
        <v>0</v>
      </c>
      <c r="E58" s="29">
        <f t="shared" si="13"/>
        <v>13.367792531859905</v>
      </c>
      <c r="F58" s="29">
        <f t="shared" si="13"/>
        <v>13.367792531859905</v>
      </c>
      <c r="G58" s="29">
        <f t="shared" si="13"/>
        <v>0</v>
      </c>
      <c r="H58" s="29">
        <f t="shared" si="13"/>
        <v>6.6838962659299526</v>
      </c>
      <c r="I58" s="29">
        <f t="shared" si="13"/>
        <v>1089.4750913465823</v>
      </c>
      <c r="J58" s="29">
        <f t="shared" si="13"/>
        <v>1096.1589876125122</v>
      </c>
      <c r="K58" s="29">
        <f t="shared" si="13"/>
        <v>0</v>
      </c>
      <c r="L58" s="29">
        <f>L36</f>
        <v>22442</v>
      </c>
    </row>
    <row r="59" spans="1:12" x14ac:dyDescent="0.2">
      <c r="A59" s="5" t="str">
        <f>A37</f>
        <v>大阪市</v>
      </c>
      <c r="B59" s="29">
        <f t="shared" ref="B59:K59" si="14">B14*150000/$L59</f>
        <v>0.10633976405333152</v>
      </c>
      <c r="C59" s="29">
        <f t="shared" si="14"/>
        <v>0</v>
      </c>
      <c r="D59" s="29">
        <f t="shared" si="14"/>
        <v>0.21267952810666305</v>
      </c>
      <c r="E59" s="29">
        <f t="shared" si="14"/>
        <v>7.1247641915732114</v>
      </c>
      <c r="F59" s="29">
        <f t="shared" si="14"/>
        <v>7.4437834837332062</v>
      </c>
      <c r="G59" s="29">
        <f t="shared" si="14"/>
        <v>0</v>
      </c>
      <c r="H59" s="29">
        <f t="shared" si="14"/>
        <v>0.95705787647998364</v>
      </c>
      <c r="I59" s="29">
        <f t="shared" si="14"/>
        <v>77.947047051091999</v>
      </c>
      <c r="J59" s="29">
        <f t="shared" si="14"/>
        <v>78.904104927571993</v>
      </c>
      <c r="K59" s="29">
        <f t="shared" si="14"/>
        <v>29.456114642772832</v>
      </c>
      <c r="L59" s="29">
        <f>L37</f>
        <v>1410573</v>
      </c>
    </row>
    <row r="60" spans="1:12" x14ac:dyDescent="0.2">
      <c r="A60" s="5" t="str">
        <f>A38</f>
        <v>寝屋川市</v>
      </c>
      <c r="B60" s="29">
        <f t="shared" ref="B60:K60" si="15">B15*150000/$L60</f>
        <v>0</v>
      </c>
      <c r="C60" s="29">
        <f t="shared" si="15"/>
        <v>0</v>
      </c>
      <c r="D60" s="29">
        <f t="shared" si="15"/>
        <v>0</v>
      </c>
      <c r="E60" s="29">
        <f t="shared" si="15"/>
        <v>13.217670556904519</v>
      </c>
      <c r="F60" s="29">
        <f t="shared" si="15"/>
        <v>13.217670556904519</v>
      </c>
      <c r="G60" s="29">
        <f t="shared" si="15"/>
        <v>0</v>
      </c>
      <c r="H60" s="29">
        <f t="shared" si="15"/>
        <v>7.3431503093914001</v>
      </c>
      <c r="I60" s="29">
        <f t="shared" si="15"/>
        <v>1508.2830735489936</v>
      </c>
      <c r="J60" s="29">
        <f t="shared" si="15"/>
        <v>1515.6262238583849</v>
      </c>
      <c r="K60" s="29">
        <f t="shared" si="15"/>
        <v>105.74136445523615</v>
      </c>
      <c r="L60" s="29">
        <f>L38</f>
        <v>102136</v>
      </c>
    </row>
    <row r="61" spans="1:12" x14ac:dyDescent="0.2">
      <c r="A61" s="5" t="str">
        <f>A39</f>
        <v>摂津市</v>
      </c>
      <c r="B61" s="29">
        <f t="shared" ref="B61:K61" si="16">B16*150000/$L61</f>
        <v>0</v>
      </c>
      <c r="C61" s="29">
        <f t="shared" si="16"/>
        <v>0</v>
      </c>
      <c r="D61" s="29">
        <f t="shared" si="16"/>
        <v>0</v>
      </c>
      <c r="E61" s="29">
        <f t="shared" si="16"/>
        <v>31.602233224481196</v>
      </c>
      <c r="F61" s="29">
        <f t="shared" si="16"/>
        <v>31.602233224481196</v>
      </c>
      <c r="G61" s="29">
        <f t="shared" si="16"/>
        <v>0</v>
      </c>
      <c r="H61" s="29">
        <f t="shared" si="16"/>
        <v>7.9005583061202991</v>
      </c>
      <c r="I61" s="29">
        <f t="shared" si="16"/>
        <v>3511.798167070473</v>
      </c>
      <c r="J61" s="29">
        <f t="shared" si="16"/>
        <v>3519.6987253765933</v>
      </c>
      <c r="K61" s="29">
        <f t="shared" si="16"/>
        <v>0</v>
      </c>
      <c r="L61" s="29">
        <f>L39</f>
        <v>37972</v>
      </c>
    </row>
    <row r="62" spans="1:12" x14ac:dyDescent="0.2">
      <c r="A62" s="3"/>
      <c r="B62" s="30"/>
      <c r="C62" s="30"/>
      <c r="D62" s="30"/>
      <c r="E62" s="30"/>
      <c r="F62" s="30"/>
      <c r="G62" s="30"/>
      <c r="H62" s="30"/>
      <c r="I62" s="30"/>
      <c r="J62" s="30"/>
      <c r="K62" s="30"/>
      <c r="L62" s="30"/>
    </row>
    <row r="63" spans="1:12" x14ac:dyDescent="0.2">
      <c r="A63" s="5" t="str">
        <f>A41</f>
        <v>八幡市</v>
      </c>
      <c r="B63" s="29">
        <f t="shared" ref="B63:K63" si="17">B18*150000/$L63</f>
        <v>0</v>
      </c>
      <c r="C63" s="29">
        <f t="shared" si="17"/>
        <v>0</v>
      </c>
      <c r="D63" s="29">
        <f t="shared" si="17"/>
        <v>0</v>
      </c>
      <c r="E63" s="29">
        <f t="shared" si="17"/>
        <v>4.1992693271370785</v>
      </c>
      <c r="F63" s="29">
        <f t="shared" si="17"/>
        <v>4.1992693271370785</v>
      </c>
      <c r="G63" s="29">
        <f t="shared" si="17"/>
        <v>0</v>
      </c>
      <c r="H63" s="29">
        <f t="shared" si="17"/>
        <v>10.498173317842696</v>
      </c>
      <c r="I63" s="29">
        <f t="shared" si="17"/>
        <v>3481.1942721966379</v>
      </c>
      <c r="J63" s="29">
        <f t="shared" si="17"/>
        <v>3491.6924455144804</v>
      </c>
      <c r="K63" s="29">
        <f t="shared" si="17"/>
        <v>0</v>
      </c>
      <c r="L63" s="29">
        <f>L41</f>
        <v>71441</v>
      </c>
    </row>
    <row r="64" spans="1:12" x14ac:dyDescent="0.2">
      <c r="A64" s="5" t="str">
        <f>A42</f>
        <v>京都市</v>
      </c>
      <c r="B64" s="29">
        <f t="shared" ref="B64:K64" si="18">B19*150000/$L64</f>
        <v>0</v>
      </c>
      <c r="C64" s="29">
        <f t="shared" si="18"/>
        <v>0</v>
      </c>
      <c r="D64" s="29">
        <f t="shared" si="18"/>
        <v>0.10200306825229302</v>
      </c>
      <c r="E64" s="29">
        <f t="shared" si="18"/>
        <v>0.91802761427063728</v>
      </c>
      <c r="F64" s="29">
        <f t="shared" si="18"/>
        <v>1.0200306825229304</v>
      </c>
      <c r="G64" s="29">
        <f t="shared" si="18"/>
        <v>0</v>
      </c>
      <c r="H64" s="29">
        <f t="shared" si="18"/>
        <v>0</v>
      </c>
      <c r="I64" s="29">
        <f t="shared" si="18"/>
        <v>40.291211959655747</v>
      </c>
      <c r="J64" s="29">
        <f t="shared" si="18"/>
        <v>40.291211959655747</v>
      </c>
      <c r="K64" s="29">
        <f t="shared" si="18"/>
        <v>0</v>
      </c>
      <c r="L64" s="29">
        <f>L42</f>
        <v>1470544</v>
      </c>
    </row>
    <row r="65" spans="1:12" x14ac:dyDescent="0.2">
      <c r="A65" s="5" t="str">
        <f>A43</f>
        <v>城陽市</v>
      </c>
      <c r="B65" s="29">
        <f t="shared" ref="B65:K65" si="19">B20*150000/$L65</f>
        <v>0</v>
      </c>
      <c r="C65" s="29">
        <f t="shared" si="19"/>
        <v>0</v>
      </c>
      <c r="D65" s="29">
        <f t="shared" si="19"/>
        <v>0</v>
      </c>
      <c r="E65" s="29">
        <f t="shared" si="19"/>
        <v>5.9776039106813137</v>
      </c>
      <c r="F65" s="29">
        <f t="shared" si="19"/>
        <v>5.9776039106813137</v>
      </c>
      <c r="G65" s="29">
        <f t="shared" si="19"/>
        <v>0</v>
      </c>
      <c r="H65" s="29">
        <f t="shared" si="19"/>
        <v>0</v>
      </c>
      <c r="I65" s="29">
        <f t="shared" si="19"/>
        <v>462.26803575935497</v>
      </c>
      <c r="J65" s="29">
        <f t="shared" si="19"/>
        <v>462.26803575935497</v>
      </c>
      <c r="K65" s="29">
        <f t="shared" si="19"/>
        <v>0</v>
      </c>
      <c r="L65" s="29">
        <f>L43</f>
        <v>75281</v>
      </c>
    </row>
    <row r="66" spans="1:12" x14ac:dyDescent="0.2">
      <c r="A66" s="5" t="str">
        <f>A44</f>
        <v>大山崎町</v>
      </c>
      <c r="B66" s="29">
        <f t="shared" ref="B66:K66" si="20">B21*150000/$L66</f>
        <v>0</v>
      </c>
      <c r="C66" s="29">
        <f t="shared" si="20"/>
        <v>0</v>
      </c>
      <c r="D66" s="29">
        <f t="shared" si="20"/>
        <v>0</v>
      </c>
      <c r="E66" s="29">
        <f t="shared" si="20"/>
        <v>0</v>
      </c>
      <c r="F66" s="29">
        <f t="shared" si="20"/>
        <v>0</v>
      </c>
      <c r="G66" s="29">
        <f t="shared" si="20"/>
        <v>0</v>
      </c>
      <c r="H66" s="29">
        <f t="shared" si="20"/>
        <v>0</v>
      </c>
      <c r="I66" s="29">
        <f t="shared" si="20"/>
        <v>1486.4864864864865</v>
      </c>
      <c r="J66" s="29">
        <f t="shared" si="20"/>
        <v>1486.4864864864865</v>
      </c>
      <c r="K66" s="29">
        <f t="shared" si="20"/>
        <v>0</v>
      </c>
      <c r="L66" s="29">
        <f>L44</f>
        <v>15540</v>
      </c>
    </row>
    <row r="67" spans="1:12" x14ac:dyDescent="0.2">
      <c r="A67" s="2"/>
      <c r="B67" s="2"/>
      <c r="C67" s="2"/>
      <c r="D67" s="2"/>
      <c r="E67" s="2"/>
      <c r="F67" s="2"/>
      <c r="G67" s="2"/>
      <c r="H67" s="2"/>
      <c r="I67" s="2"/>
      <c r="J67" s="2"/>
      <c r="K67" s="2"/>
      <c r="L67" s="2"/>
    </row>
    <row r="68" spans="1:12" x14ac:dyDescent="0.2">
      <c r="A68" s="2"/>
      <c r="B68" s="2"/>
      <c r="C68" s="2"/>
      <c r="D68" s="2"/>
      <c r="E68" s="2"/>
      <c r="F68" s="2"/>
      <c r="G68" s="2"/>
      <c r="H68" s="2"/>
      <c r="I68" s="2"/>
      <c r="J68" s="2"/>
      <c r="K68" s="2"/>
      <c r="L68" s="2"/>
    </row>
    <row r="69" spans="1:12" x14ac:dyDescent="0.2">
      <c r="B69" s="1"/>
      <c r="C69" s="1"/>
      <c r="D69" s="1"/>
      <c r="E69" s="1"/>
      <c r="F69" s="1"/>
      <c r="G69" s="1"/>
      <c r="H69" s="1"/>
      <c r="I69" s="1"/>
      <c r="J69" s="1"/>
      <c r="K69" s="1"/>
    </row>
    <row r="70" spans="1:12" x14ac:dyDescent="0.2">
      <c r="B70" s="1"/>
      <c r="C70" s="1"/>
      <c r="D70" s="1"/>
      <c r="E70" s="1"/>
      <c r="F70" s="1"/>
      <c r="G70" s="1"/>
      <c r="H70" s="1"/>
      <c r="I70" s="1"/>
      <c r="J70" s="1"/>
      <c r="K70" s="1"/>
    </row>
    <row r="71" spans="1:12" x14ac:dyDescent="0.2">
      <c r="B71" s="1"/>
      <c r="C71" s="1"/>
      <c r="D71" s="1"/>
      <c r="E71" s="1"/>
      <c r="F71" s="1"/>
      <c r="G71" s="1"/>
      <c r="H71" s="1"/>
      <c r="I71" s="1"/>
      <c r="J71" s="1"/>
      <c r="K71" s="1"/>
    </row>
  </sheetData>
  <mergeCells count="15">
    <mergeCell ref="B47:F47"/>
    <mergeCell ref="G47:J47"/>
    <mergeCell ref="K47:K48"/>
    <mergeCell ref="L47:L48"/>
    <mergeCell ref="A47:A48"/>
    <mergeCell ref="A2:A3"/>
    <mergeCell ref="B2:F2"/>
    <mergeCell ref="G2:J2"/>
    <mergeCell ref="K2:K3"/>
    <mergeCell ref="L2:L3"/>
    <mergeCell ref="K25:K26"/>
    <mergeCell ref="G25:J25"/>
    <mergeCell ref="B25:F25"/>
    <mergeCell ref="A25:A26"/>
    <mergeCell ref="L25:L26"/>
  </mergeCells>
  <phoneticPr fontId="1"/>
  <pageMargins left="0.25" right="0.25"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Fukuma, Hiroyuki/福間 弘行</dc:creator>
  <cp:lastModifiedBy>Fukuma, Hiroyuki/福間 弘行</cp:lastModifiedBy>
  <cp:lastPrinted>2018-08-03T05:48:44Z</cp:lastPrinted>
  <dcterms:created xsi:type="dcterms:W3CDTF">2018-08-03T01:43:16Z</dcterms:created>
  <dcterms:modified xsi:type="dcterms:W3CDTF">2018-08-03T09:30:23Z</dcterms:modified>
</cp:coreProperties>
</file>